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9900" activeTab="0"/>
  </bookViews>
  <sheets>
    <sheet name="係数表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<sst xmlns="http://schemas.openxmlformats.org/spreadsheetml/2006/main" count="65" uniqueCount="51">
  <si>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商冒戦</t>
  </si>
  <si>
    <t>買</t>
  </si>
  <si>
    <t>売</t>
  </si>
  <si>
    <t>商戦冒</t>
  </si>
  <si>
    <t>冒商戦</t>
  </si>
  <si>
    <t>冒戦商</t>
  </si>
  <si>
    <t>戦商冒</t>
  </si>
  <si>
    <t>戦冒商</t>
  </si>
  <si>
    <t>●適正係数</t>
  </si>
  <si>
    <t>ロランシア市民</t>
  </si>
  <si>
    <t>エフィロリア市民</t>
  </si>
  <si>
    <t>セルニカ市民</t>
  </si>
  <si>
    <t>●市民係数</t>
  </si>
  <si>
    <t>ロランシア</t>
  </si>
  <si>
    <t>エフィロリア</t>
  </si>
  <si>
    <t>セルニカ</t>
  </si>
  <si>
    <t>係数</t>
  </si>
  <si>
    <t>売買場所</t>
  </si>
  <si>
    <t>適正コード</t>
  </si>
  <si>
    <t>市民コード</t>
  </si>
  <si>
    <t>市民係数</t>
  </si>
  <si>
    <t>購入計算</t>
  </si>
  <si>
    <t>売却計算</t>
  </si>
  <si>
    <t>Value</t>
  </si>
  <si>
    <t>耐久度</t>
  </si>
  <si>
    <t>適正係数</t>
  </si>
  <si>
    <t>購入価格</t>
  </si>
  <si>
    <t>売却価格</t>
  </si>
  <si>
    <t>修理計算</t>
  </si>
  <si>
    <t>修理費用</t>
  </si>
  <si>
    <t>売値</t>
  </si>
  <si>
    <t>Value</t>
  </si>
  <si>
    <t>買値</t>
  </si>
  <si>
    <t>●入力フォーム</t>
  </si>
  <si>
    <t>買値よりValue逆算</t>
  </si>
  <si>
    <t>売値よりValue逆算</t>
  </si>
  <si>
    <t>CODE</t>
  </si>
  <si>
    <t>CODE</t>
  </si>
  <si>
    <t>自分の市民と売買場所から市民コードを求め、</t>
  </si>
  <si>
    <t>入力フォームにコードを入力します。</t>
  </si>
  <si>
    <t>Valueから購入価格を算出する</t>
  </si>
  <si>
    <t>入力：Value</t>
  </si>
  <si>
    <t>Value・耐久度(%)から売却価格を算出する</t>
  </si>
  <si>
    <t>入力：Value・耐久度</t>
  </si>
  <si>
    <t>Value・耐久度(%)から修理費用を算出する</t>
  </si>
  <si>
    <t>入力：Value・耐久度</t>
  </si>
  <si>
    <t>売値からValueを算出する</t>
  </si>
  <si>
    <t>入力：売値</t>
  </si>
  <si>
    <t>買値からValueを算出する</t>
  </si>
  <si>
    <t>入力：買値</t>
  </si>
  <si>
    <r>
      <t>自分の適正から対応する適正コードを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</si>
</sst>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#,##0\+&quot;ガリッド&quot;;[Red]\-#,##0\+&quot;ガリッド&quot;"/>
    <numFmt numFmtId="180" formatCode="#,##0&quot;ガリッド&quot;;[Red]\-#,##0&quot;ガリッド&quot;"/>
    <numFmt numFmtId="181" formatCode="#,##0&quot;G&quot;;[Red]\-#,##0&quot;G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/>
      <protection locked="0"/>
    </xf>
    <xf numFmtId="0" fontId="0" fillId="4" borderId="3" xfId="0" applyFill="1" applyBorder="1" applyAlignment="1" applyProtection="1">
      <alignment/>
      <protection locked="0"/>
    </xf>
    <xf numFmtId="0" fontId="0" fillId="5" borderId="4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177" fontId="0" fillId="0" borderId="11" xfId="0" applyNumberFormat="1" applyBorder="1" applyAlignment="1" applyProtection="1">
      <alignment/>
      <protection/>
    </xf>
    <xf numFmtId="177" fontId="0" fillId="0" borderId="12" xfId="0" applyNumberFormat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/>
      <protection/>
    </xf>
    <xf numFmtId="0" fontId="0" fillId="3" borderId="10" xfId="0" applyFill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177" fontId="0" fillId="0" borderId="15" xfId="0" applyNumberFormat="1" applyBorder="1" applyAlignment="1" applyProtection="1">
      <alignment/>
      <protection/>
    </xf>
    <xf numFmtId="177" fontId="0" fillId="0" borderId="16" xfId="0" applyNumberFormat="1" applyBorder="1" applyAlignment="1" applyProtection="1">
      <alignment/>
      <protection/>
    </xf>
    <xf numFmtId="0" fontId="2" fillId="0" borderId="17" xfId="0" applyFont="1" applyBorder="1" applyAlignment="1" applyProtection="1">
      <alignment horizontal="left"/>
      <protection/>
    </xf>
    <xf numFmtId="0" fontId="0" fillId="3" borderId="18" xfId="0" applyFill="1" applyBorder="1" applyAlignment="1" applyProtection="1">
      <alignment/>
      <protection/>
    </xf>
    <xf numFmtId="177" fontId="0" fillId="0" borderId="17" xfId="0" applyNumberForma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2" borderId="20" xfId="0" applyFill="1" applyBorder="1" applyAlignment="1" applyProtection="1">
      <alignment/>
      <protection/>
    </xf>
    <xf numFmtId="177" fontId="0" fillId="0" borderId="21" xfId="0" applyNumberFormat="1" applyBorder="1" applyAlignment="1" applyProtection="1">
      <alignment/>
      <protection/>
    </xf>
    <xf numFmtId="177" fontId="0" fillId="0" borderId="22" xfId="0" applyNumberFormat="1" applyBorder="1" applyAlignment="1" applyProtection="1">
      <alignment/>
      <protection/>
    </xf>
    <xf numFmtId="0" fontId="2" fillId="0" borderId="16" xfId="0" applyFont="1" applyBorder="1" applyAlignment="1" applyProtection="1">
      <alignment horizontal="left"/>
      <protection/>
    </xf>
    <xf numFmtId="0" fontId="0" fillId="3" borderId="14" xfId="0" applyFill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0" fillId="2" borderId="24" xfId="0" applyFill="1" applyBorder="1" applyAlignment="1" applyProtection="1">
      <alignment/>
      <protection/>
    </xf>
    <xf numFmtId="177" fontId="0" fillId="0" borderId="25" xfId="0" applyNumberFormat="1" applyBorder="1" applyAlignment="1" applyProtection="1">
      <alignment/>
      <protection/>
    </xf>
    <xf numFmtId="177" fontId="0" fillId="0" borderId="26" xfId="0" applyNumberFormat="1" applyBorder="1" applyAlignment="1" applyProtection="1">
      <alignment/>
      <protection/>
    </xf>
    <xf numFmtId="0" fontId="2" fillId="0" borderId="22" xfId="0" applyFont="1" applyBorder="1" applyAlignment="1" applyProtection="1">
      <alignment horizontal="left"/>
      <protection/>
    </xf>
    <xf numFmtId="0" fontId="0" fillId="3" borderId="27" xfId="0" applyFill="1" applyBorder="1" applyAlignment="1" applyProtection="1">
      <alignment/>
      <protection/>
    </xf>
    <xf numFmtId="0" fontId="0" fillId="3" borderId="28" xfId="0" applyFill="1" applyBorder="1" applyAlignment="1" applyProtection="1">
      <alignment/>
      <protection/>
    </xf>
    <xf numFmtId="0" fontId="2" fillId="0" borderId="26" xfId="0" applyFont="1" applyBorder="1" applyAlignment="1" applyProtection="1">
      <alignment horizontal="left"/>
      <protection/>
    </xf>
    <xf numFmtId="0" fontId="0" fillId="3" borderId="29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0" fillId="3" borderId="24" xfId="0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/>
      <protection/>
    </xf>
    <xf numFmtId="177" fontId="0" fillId="0" borderId="4" xfId="0" applyNumberForma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181" fontId="0" fillId="6" borderId="31" xfId="19" applyNumberForma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0" fontId="0" fillId="0" borderId="34" xfId="0" applyBorder="1" applyAlignment="1" applyProtection="1">
      <alignment horizontal="left"/>
      <protection/>
    </xf>
    <xf numFmtId="0" fontId="0" fillId="0" borderId="3" xfId="0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left"/>
      <protection/>
    </xf>
    <xf numFmtId="0" fontId="0" fillId="0" borderId="37" xfId="0" applyBorder="1" applyAlignment="1" applyProtection="1">
      <alignment horizontal="left"/>
      <protection/>
    </xf>
    <xf numFmtId="0" fontId="0" fillId="0" borderId="38" xfId="0" applyBorder="1" applyAlignment="1" applyProtection="1">
      <alignment horizontal="left"/>
      <protection/>
    </xf>
    <xf numFmtId="0" fontId="2" fillId="0" borderId="39" xfId="0" applyFont="1" applyBorder="1" applyAlignment="1" applyProtection="1">
      <alignment horizontal="left"/>
      <protection/>
    </xf>
    <xf numFmtId="0" fontId="0" fillId="0" borderId="40" xfId="0" applyBorder="1" applyAlignment="1" applyProtection="1">
      <alignment horizontal="left"/>
      <protection/>
    </xf>
    <xf numFmtId="0" fontId="0" fillId="0" borderId="6" xfId="0" applyBorder="1" applyAlignment="1" applyProtection="1">
      <alignment horizontal="left"/>
      <protection/>
    </xf>
    <xf numFmtId="0" fontId="3" fillId="7" borderId="41" xfId="0" applyFont="1" applyFill="1" applyBorder="1" applyAlignment="1" applyProtection="1">
      <alignment horizontal="left" wrapText="1"/>
      <protection/>
    </xf>
    <xf numFmtId="0" fontId="3" fillId="7" borderId="42" xfId="0" applyFont="1" applyFill="1" applyBorder="1" applyAlignment="1" applyProtection="1">
      <alignment horizontal="left" wrapText="1"/>
      <protection/>
    </xf>
    <xf numFmtId="0" fontId="3" fillId="7" borderId="43" xfId="0" applyFont="1" applyFill="1" applyBorder="1" applyAlignment="1" applyProtection="1">
      <alignment horizontal="left" wrapText="1"/>
      <protection/>
    </xf>
    <xf numFmtId="0" fontId="3" fillId="7" borderId="44" xfId="0" applyFont="1" applyFill="1" applyBorder="1" applyAlignment="1" applyProtection="1">
      <alignment horizontal="left" wrapText="1"/>
      <protection/>
    </xf>
    <xf numFmtId="0" fontId="3" fillId="7" borderId="33" xfId="0" applyFont="1" applyFill="1" applyBorder="1" applyAlignment="1" applyProtection="1">
      <alignment horizontal="left" wrapText="1"/>
      <protection/>
    </xf>
    <xf numFmtId="0" fontId="3" fillId="7" borderId="45" xfId="0" applyFont="1" applyFill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" xfId="0" applyFont="1" applyBorder="1" applyAlignment="1" applyProtection="1">
      <alignment horizontal="left"/>
      <protection/>
    </xf>
    <xf numFmtId="0" fontId="3" fillId="7" borderId="46" xfId="0" applyFont="1" applyFill="1" applyBorder="1" applyAlignment="1" applyProtection="1">
      <alignment horizontal="left" wrapText="1"/>
      <protection/>
    </xf>
    <xf numFmtId="0" fontId="3" fillId="7" borderId="0" xfId="0" applyFont="1" applyFill="1" applyBorder="1" applyAlignment="1" applyProtection="1">
      <alignment horizontal="left" wrapText="1"/>
      <protection/>
    </xf>
    <xf numFmtId="0" fontId="3" fillId="7" borderId="47" xfId="0" applyFont="1" applyFill="1" applyBorder="1" applyAlignment="1" applyProtection="1">
      <alignment horizontal="left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D6" sqref="D6"/>
    </sheetView>
  </sheetViews>
  <sheetFormatPr defaultColWidth="9.00390625" defaultRowHeight="13.5"/>
  <cols>
    <col min="1" max="1" width="19.125" style="5" bestFit="1" customWidth="1"/>
    <col min="2" max="2" width="9.50390625" style="5" bestFit="1" customWidth="1"/>
    <col min="3" max="4" width="10.00390625" style="5" bestFit="1" customWidth="1"/>
    <col min="5" max="5" width="10.00390625" style="5" customWidth="1"/>
    <col min="6" max="6" width="2.50390625" style="5" customWidth="1"/>
    <col min="7" max="7" width="11.375" style="5" customWidth="1"/>
    <col min="8" max="8" width="16.375" style="5" customWidth="1"/>
    <col min="9" max="9" width="7.375" style="5" bestFit="1" customWidth="1"/>
    <col min="10" max="10" width="6.00390625" style="5" bestFit="1" customWidth="1"/>
    <col min="11" max="11" width="9.375" style="5" bestFit="1" customWidth="1"/>
    <col min="12" max="12" width="6.00390625" style="5" bestFit="1" customWidth="1"/>
    <col min="13" max="13" width="9.375" style="5" bestFit="1" customWidth="1"/>
    <col min="14" max="14" width="6.00390625" style="5" bestFit="1" customWidth="1"/>
    <col min="15" max="16384" width="9.00390625" style="5" customWidth="1"/>
  </cols>
  <sheetData>
    <row r="1" spans="1:8" ht="14.25" thickBot="1">
      <c r="A1" s="45" t="s">
        <v>8</v>
      </c>
      <c r="B1" s="48"/>
      <c r="C1" s="45"/>
      <c r="D1" s="45"/>
      <c r="F1" s="59" t="s">
        <v>12</v>
      </c>
      <c r="G1" s="59"/>
      <c r="H1" s="49"/>
    </row>
    <row r="2" spans="1:14" ht="14.25" thickBot="1">
      <c r="A2" s="6"/>
      <c r="B2" s="7" t="s">
        <v>36</v>
      </c>
      <c r="C2" s="8" t="s">
        <v>1</v>
      </c>
      <c r="D2" s="9" t="s">
        <v>2</v>
      </c>
      <c r="F2" s="60"/>
      <c r="G2" s="61"/>
      <c r="H2" s="9" t="s">
        <v>17</v>
      </c>
      <c r="I2" s="7" t="s">
        <v>37</v>
      </c>
      <c r="J2" s="9" t="s">
        <v>16</v>
      </c>
      <c r="K2" s="10"/>
      <c r="L2" s="10"/>
      <c r="M2" s="10"/>
      <c r="N2" s="10"/>
    </row>
    <row r="3" spans="1:10" ht="13.5">
      <c r="A3" s="11" t="s">
        <v>0</v>
      </c>
      <c r="B3" s="12">
        <v>1</v>
      </c>
      <c r="C3" s="13">
        <v>1</v>
      </c>
      <c r="D3" s="14">
        <v>0.5</v>
      </c>
      <c r="F3" s="55" t="s">
        <v>9</v>
      </c>
      <c r="G3" s="56"/>
      <c r="H3" s="15" t="s">
        <v>13</v>
      </c>
      <c r="I3" s="16">
        <v>1</v>
      </c>
      <c r="J3" s="14">
        <v>1</v>
      </c>
    </row>
    <row r="4" spans="1:10" ht="14.25" thickBot="1">
      <c r="A4" s="17" t="s">
        <v>3</v>
      </c>
      <c r="B4" s="18">
        <v>2</v>
      </c>
      <c r="C4" s="19">
        <v>1</v>
      </c>
      <c r="D4" s="20">
        <v>0.5</v>
      </c>
      <c r="F4" s="57"/>
      <c r="G4" s="58"/>
      <c r="H4" s="21" t="s">
        <v>14</v>
      </c>
      <c r="I4" s="22">
        <v>2</v>
      </c>
      <c r="J4" s="23">
        <v>1.1</v>
      </c>
    </row>
    <row r="5" spans="1:10" ht="14.25" thickBot="1">
      <c r="A5" s="24" t="s">
        <v>4</v>
      </c>
      <c r="B5" s="25">
        <v>3</v>
      </c>
      <c r="C5" s="26">
        <v>1.02</v>
      </c>
      <c r="D5" s="27">
        <v>0.45</v>
      </c>
      <c r="F5" s="53"/>
      <c r="G5" s="54"/>
      <c r="H5" s="28" t="s">
        <v>15</v>
      </c>
      <c r="I5" s="29">
        <v>3</v>
      </c>
      <c r="J5" s="20">
        <v>1.1</v>
      </c>
    </row>
    <row r="6" spans="1:10" ht="14.25" thickBot="1">
      <c r="A6" s="30" t="s">
        <v>5</v>
      </c>
      <c r="B6" s="31">
        <v>4</v>
      </c>
      <c r="C6" s="32">
        <v>1.05</v>
      </c>
      <c r="D6" s="33">
        <v>0.4</v>
      </c>
      <c r="F6" s="55" t="s">
        <v>10</v>
      </c>
      <c r="G6" s="56"/>
      <c r="H6" s="34" t="s">
        <v>13</v>
      </c>
      <c r="I6" s="35">
        <v>4</v>
      </c>
      <c r="J6" s="27">
        <v>1.209</v>
      </c>
    </row>
    <row r="7" spans="1:10" ht="13.5">
      <c r="A7" s="11" t="s">
        <v>6</v>
      </c>
      <c r="B7" s="12">
        <v>5</v>
      </c>
      <c r="C7" s="13">
        <v>1.05</v>
      </c>
      <c r="D7" s="14">
        <v>0.4</v>
      </c>
      <c r="F7" s="57"/>
      <c r="G7" s="58"/>
      <c r="H7" s="21" t="s">
        <v>14</v>
      </c>
      <c r="I7" s="36">
        <v>5</v>
      </c>
      <c r="J7" s="23">
        <v>1.1</v>
      </c>
    </row>
    <row r="8" spans="1:10" ht="14.25" thickBot="1">
      <c r="A8" s="30" t="s">
        <v>7</v>
      </c>
      <c r="B8" s="31">
        <v>6</v>
      </c>
      <c r="C8" s="32">
        <v>1.149</v>
      </c>
      <c r="D8" s="33">
        <v>0.3</v>
      </c>
      <c r="F8" s="68"/>
      <c r="G8" s="69"/>
      <c r="H8" s="37" t="s">
        <v>15</v>
      </c>
      <c r="I8" s="38">
        <v>6</v>
      </c>
      <c r="J8" s="33">
        <v>1.209</v>
      </c>
    </row>
    <row r="9" spans="6:10" ht="13.5">
      <c r="F9" s="55" t="s">
        <v>11</v>
      </c>
      <c r="G9" s="56"/>
      <c r="H9" s="15" t="s">
        <v>13</v>
      </c>
      <c r="I9" s="16">
        <v>7</v>
      </c>
      <c r="J9" s="14">
        <v>1.209</v>
      </c>
    </row>
    <row r="10" spans="6:10" ht="13.5">
      <c r="F10" s="57"/>
      <c r="G10" s="58"/>
      <c r="H10" s="21" t="s">
        <v>14</v>
      </c>
      <c r="I10" s="22">
        <v>8</v>
      </c>
      <c r="J10" s="23">
        <v>1.209</v>
      </c>
    </row>
    <row r="11" spans="6:10" ht="14.25" thickBot="1">
      <c r="F11" s="53"/>
      <c r="G11" s="54"/>
      <c r="H11" s="37" t="s">
        <v>15</v>
      </c>
      <c r="I11" s="41">
        <v>9</v>
      </c>
      <c r="J11" s="33">
        <v>1.1</v>
      </c>
    </row>
    <row r="12" ht="14.25" thickBot="1"/>
    <row r="13" spans="1:10" ht="14.25" thickBot="1">
      <c r="A13" s="39" t="s">
        <v>33</v>
      </c>
      <c r="D13" s="62" t="s">
        <v>50</v>
      </c>
      <c r="E13" s="63"/>
      <c r="F13" s="63"/>
      <c r="G13" s="63"/>
      <c r="H13" s="63"/>
      <c r="I13" s="63"/>
      <c r="J13" s="64"/>
    </row>
    <row r="14" spans="1:10" ht="14.25" thickBot="1">
      <c r="A14" s="40" t="s">
        <v>18</v>
      </c>
      <c r="B14" s="1"/>
      <c r="C14" s="50"/>
      <c r="D14" s="70" t="s">
        <v>38</v>
      </c>
      <c r="E14" s="71"/>
      <c r="F14" s="71"/>
      <c r="G14" s="71"/>
      <c r="H14" s="71"/>
      <c r="I14" s="71"/>
      <c r="J14" s="72"/>
    </row>
    <row r="15" spans="1:10" ht="14.25" thickBot="1">
      <c r="A15" s="42" t="s">
        <v>19</v>
      </c>
      <c r="B15" s="2"/>
      <c r="D15" s="65" t="s">
        <v>39</v>
      </c>
      <c r="E15" s="66"/>
      <c r="F15" s="66"/>
      <c r="G15" s="66"/>
      <c r="H15" s="66"/>
      <c r="I15" s="66"/>
      <c r="J15" s="67"/>
    </row>
    <row r="16" ht="14.25" thickBot="1"/>
    <row r="17" spans="1:10" ht="14.25" customHeight="1" thickBot="1">
      <c r="A17" s="6"/>
      <c r="B17" s="7" t="s">
        <v>23</v>
      </c>
      <c r="C17" s="8" t="s">
        <v>25</v>
      </c>
      <c r="D17" s="8" t="s">
        <v>20</v>
      </c>
      <c r="E17" s="9" t="s">
        <v>26</v>
      </c>
      <c r="F17" s="50"/>
      <c r="G17" s="62" t="s">
        <v>40</v>
      </c>
      <c r="H17" s="63"/>
      <c r="I17" s="63"/>
      <c r="J17" s="64"/>
    </row>
    <row r="18" spans="1:10" ht="14.25" thickBot="1">
      <c r="A18" s="44" t="s">
        <v>21</v>
      </c>
      <c r="B18" s="3"/>
      <c r="C18" s="43">
        <f>IF($B$14="","",VLOOKUP($B$14,$B$3:$D$8,2,1))</f>
      </c>
      <c r="D18" s="43">
        <f>IF($B$15="","",VLOOKUP($B$15,$I$3:$J$11,2,1))</f>
      </c>
      <c r="E18" s="47">
        <f>IF(OR(B18="",C18="",D18=""),"",ROUNDDOWN(B18*C18*D18,0))</f>
      </c>
      <c r="G18" s="65" t="s">
        <v>41</v>
      </c>
      <c r="H18" s="66"/>
      <c r="I18" s="66"/>
      <c r="J18" s="67"/>
    </row>
    <row r="19" spans="7:10" ht="14.25" thickBot="1">
      <c r="G19" s="52"/>
      <c r="H19" s="52"/>
      <c r="I19" s="52"/>
      <c r="J19" s="52"/>
    </row>
    <row r="20" spans="1:10" ht="14.25" customHeight="1" thickBot="1">
      <c r="A20" s="6"/>
      <c r="B20" s="7" t="s">
        <v>23</v>
      </c>
      <c r="C20" s="8" t="s">
        <v>24</v>
      </c>
      <c r="D20" s="8" t="s">
        <v>25</v>
      </c>
      <c r="E20" s="9" t="s">
        <v>27</v>
      </c>
      <c r="F20" s="50"/>
      <c r="G20" s="62" t="s">
        <v>42</v>
      </c>
      <c r="H20" s="63"/>
      <c r="I20" s="63"/>
      <c r="J20" s="64"/>
    </row>
    <row r="21" spans="1:10" ht="14.25" thickBot="1">
      <c r="A21" s="44" t="s">
        <v>22</v>
      </c>
      <c r="B21" s="3"/>
      <c r="C21" s="4"/>
      <c r="D21" s="43">
        <f>IF($B$14="","",VLOOKUP($B$14,$B$3:$D$8,3,1))</f>
      </c>
      <c r="E21" s="47">
        <f>IF(OR(B21="",C21="",D21=""),"",ROUNDUP(B21*(C21/100)*D21,0))</f>
      </c>
      <c r="G21" s="65" t="s">
        <v>43</v>
      </c>
      <c r="H21" s="66"/>
      <c r="I21" s="66"/>
      <c r="J21" s="67"/>
    </row>
    <row r="22" spans="7:10" ht="14.25" thickBot="1">
      <c r="G22" s="52"/>
      <c r="H22" s="52"/>
      <c r="I22" s="52"/>
      <c r="J22" s="52"/>
    </row>
    <row r="23" spans="1:10" ht="14.25" customHeight="1" thickBot="1">
      <c r="A23" s="6"/>
      <c r="B23" s="7" t="s">
        <v>23</v>
      </c>
      <c r="C23" s="8" t="s">
        <v>24</v>
      </c>
      <c r="D23" s="9" t="s">
        <v>29</v>
      </c>
      <c r="E23" s="50"/>
      <c r="F23" s="51"/>
      <c r="G23" s="62" t="s">
        <v>44</v>
      </c>
      <c r="H23" s="63"/>
      <c r="I23" s="63"/>
      <c r="J23" s="64"/>
    </row>
    <row r="24" spans="1:10" ht="14.25" thickBot="1">
      <c r="A24" s="44" t="s">
        <v>28</v>
      </c>
      <c r="B24" s="3"/>
      <c r="C24" s="4"/>
      <c r="D24" s="47">
        <f>IF(OR(B24="",C24=""),"",ROUNDDOWN(B24*0.25*(1-C24/100),0))</f>
      </c>
      <c r="G24" s="65" t="s">
        <v>45</v>
      </c>
      <c r="H24" s="66"/>
      <c r="I24" s="66"/>
      <c r="J24" s="67"/>
    </row>
    <row r="25" spans="7:10" ht="14.25" thickBot="1">
      <c r="G25" s="52"/>
      <c r="H25" s="52"/>
      <c r="I25" s="52"/>
      <c r="J25" s="52"/>
    </row>
    <row r="26" spans="1:10" ht="14.25" customHeight="1" thickBot="1">
      <c r="A26" s="6"/>
      <c r="B26" s="7" t="s">
        <v>30</v>
      </c>
      <c r="C26" s="8" t="s">
        <v>25</v>
      </c>
      <c r="D26" s="9" t="s">
        <v>31</v>
      </c>
      <c r="E26" s="50"/>
      <c r="F26" s="51"/>
      <c r="G26" s="62" t="s">
        <v>46</v>
      </c>
      <c r="H26" s="63"/>
      <c r="I26" s="63"/>
      <c r="J26" s="64"/>
    </row>
    <row r="27" spans="1:10" ht="14.25" thickBot="1">
      <c r="A27" s="44" t="s">
        <v>35</v>
      </c>
      <c r="B27" s="3"/>
      <c r="C27" s="43">
        <f>IF($B$14="","",VLOOKUP($B$14,$B$3:$D$8,3,1))</f>
      </c>
      <c r="D27" s="47">
        <f>IF(OR(B27="",C27=""),"",ROUNDDOWN(B27/C27,0))</f>
      </c>
      <c r="G27" s="65" t="s">
        <v>47</v>
      </c>
      <c r="H27" s="66"/>
      <c r="I27" s="66"/>
      <c r="J27" s="67"/>
    </row>
    <row r="28" spans="7:10" ht="14.25" thickBot="1">
      <c r="G28" s="52"/>
      <c r="H28" s="52"/>
      <c r="I28" s="52"/>
      <c r="J28" s="52"/>
    </row>
    <row r="29" spans="1:10" ht="14.25" customHeight="1" thickBot="1">
      <c r="A29" s="6"/>
      <c r="B29" s="7" t="s">
        <v>32</v>
      </c>
      <c r="C29" s="8" t="s">
        <v>25</v>
      </c>
      <c r="D29" s="8" t="s">
        <v>20</v>
      </c>
      <c r="E29" s="9" t="s">
        <v>23</v>
      </c>
      <c r="F29" s="50"/>
      <c r="G29" s="62" t="s">
        <v>48</v>
      </c>
      <c r="H29" s="63"/>
      <c r="I29" s="63"/>
      <c r="J29" s="64"/>
    </row>
    <row r="30" spans="1:10" ht="14.25" thickBot="1">
      <c r="A30" s="44" t="s">
        <v>34</v>
      </c>
      <c r="B30" s="3"/>
      <c r="C30" s="43">
        <f>IF($B$14="","",VLOOKUP($B$14,$B$3:$D$8,2,1))</f>
      </c>
      <c r="D30" s="43">
        <f>IF($B$15="","",VLOOKUP($B$15,$I$3:$J$11,2,1))</f>
      </c>
      <c r="E30" s="47">
        <f>IF(OR(B30="",C30="",D30=""),"",ROUNDUP(B30/(C30*D30),0))</f>
      </c>
      <c r="G30" s="65" t="s">
        <v>49</v>
      </c>
      <c r="H30" s="66"/>
      <c r="I30" s="66"/>
      <c r="J30" s="67"/>
    </row>
    <row r="32" spans="5:10" ht="13.5">
      <c r="E32" s="46"/>
      <c r="F32" s="46"/>
      <c r="G32" s="46"/>
      <c r="H32" s="46"/>
      <c r="I32" s="46"/>
      <c r="J32" s="46"/>
    </row>
    <row r="33" spans="5:10" ht="13.5">
      <c r="E33" s="46"/>
      <c r="F33" s="46"/>
      <c r="G33" s="46"/>
      <c r="H33" s="46"/>
      <c r="I33" s="46"/>
      <c r="J33" s="46"/>
    </row>
  </sheetData>
  <mergeCells count="24">
    <mergeCell ref="G17:J17"/>
    <mergeCell ref="G29:J29"/>
    <mergeCell ref="G30:J30"/>
    <mergeCell ref="G23:J23"/>
    <mergeCell ref="G24:J24"/>
    <mergeCell ref="G26:J26"/>
    <mergeCell ref="G27:J27"/>
    <mergeCell ref="G20:J20"/>
    <mergeCell ref="G21:J21"/>
    <mergeCell ref="F8:G8"/>
    <mergeCell ref="F9:G9"/>
    <mergeCell ref="F10:G10"/>
    <mergeCell ref="F11:G11"/>
    <mergeCell ref="D13:J13"/>
    <mergeCell ref="D14:J14"/>
    <mergeCell ref="D15:J15"/>
    <mergeCell ref="G18:J18"/>
    <mergeCell ref="F5:G5"/>
    <mergeCell ref="F6:G6"/>
    <mergeCell ref="F7:G7"/>
    <mergeCell ref="F1:G1"/>
    <mergeCell ref="F2:G2"/>
    <mergeCell ref="F3:G3"/>
    <mergeCell ref="F4:G4"/>
  </mergeCells>
  <dataValidations count="3">
    <dataValidation type="whole" allowBlank="1" showInputMessage="1" showErrorMessage="1" promptTitle="適正コード(C_CODE)入力" prompt="１～６までの整数を入力してください" errorTitle="入力エラー" error="１～６までの整数を入力してください" sqref="B14">
      <formula1>1</formula1>
      <formula2>6</formula2>
    </dataValidation>
    <dataValidation type="whole" allowBlank="1" showInputMessage="1" showErrorMessage="1" promptTitle="市民コード（T_CODE）入力" prompt="１～９までの整数を入力してください" errorTitle="入力エラー" error="１～９までの整数を入力してください" sqref="B15">
      <formula1>1</formula1>
      <formula2>9</formula2>
    </dataValidation>
    <dataValidation type="whole" allowBlank="1" showInputMessage="1" showErrorMessage="1" promptTitle="耐久力入力" prompt="１～１００の整数" errorTitle="入力エラー" error="１～１００の整数を入力してください" sqref="C21 C24">
      <formula1>1</formula1>
      <formula2>100</formula2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価格計算表</dc:title>
  <dc:subject/>
  <dc:creator>DSH</dc:creator>
  <cp:keywords/>
  <dc:description/>
  <cp:lastModifiedBy>S.Hata</cp:lastModifiedBy>
  <dcterms:created xsi:type="dcterms:W3CDTF">2002-09-03T04:36:19Z</dcterms:created>
  <dcterms:modified xsi:type="dcterms:W3CDTF">2002-12-04T09:45:52Z</dcterms:modified>
  <cp:category/>
  <cp:version/>
  <cp:contentType/>
  <cp:contentStatus/>
</cp:coreProperties>
</file>